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e.dirocco\Desktop\Check Facco\Check Catalogue\Polaroid\"/>
    </mc:Choice>
  </mc:AlternateContent>
  <xr:revisionPtr revIDLastSave="0" documentId="13_ncr:1_{B8132C94-C8F9-4781-B753-C9E3ADCDDDD7}" xr6:coauthVersionLast="36" xr6:coauthVersionMax="36" xr10:uidLastSave="{00000000-0000-0000-0000-000000000000}"/>
  <bookViews>
    <workbookView xWindow="0" yWindow="0" windowWidth="24000" windowHeight="9228" firstSheet="1" activeTab="3" xr2:uid="{44D6CF35-18AB-41A6-958E-C1ADDF9023EE}"/>
  </bookViews>
  <sheets>
    <sheet name="RawDataStaged" sheetId="8" state="hidden" r:id="rId1"/>
    <sheet name="CategoryStaged" sheetId="9" r:id="rId2"/>
    <sheet name="RawDataOnline" sheetId="12" state="hidden" r:id="rId3"/>
    <sheet name="CategoryOnline" sheetId="13" r:id="rId4"/>
  </sheets>
  <definedNames>
    <definedName name="_xlnm._FilterDatabase" localSheetId="3" hidden="1">CategoryOnline!$A$1:$H$1</definedName>
    <definedName name="_xlnm._FilterDatabase" localSheetId="1" hidden="1">CategoryStaged!$A$1:$G$10</definedName>
    <definedName name="_xlnm._FilterDatabase" localSheetId="2" hidden="1">RawDataOnline!$A$1:$E$18</definedName>
    <definedName name="_xlnm._FilterDatabase" localSheetId="0" hidden="1">RawDataStaged!$A$1:$E$20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9" l="1"/>
  <c r="H2" i="13"/>
  <c r="H3" i="13"/>
  <c r="H4" i="13"/>
  <c r="H5" i="13"/>
  <c r="H6" i="13"/>
  <c r="H7" i="13"/>
  <c r="H8" i="13"/>
  <c r="H9" i="13"/>
  <c r="H10" i="13"/>
  <c r="A2" i="13" l="1"/>
  <c r="A3" i="13" s="1"/>
  <c r="B3" i="13" s="1"/>
  <c r="B2" i="13" l="1"/>
  <c r="G2" i="13"/>
  <c r="G3" i="13"/>
  <c r="A4" i="13"/>
  <c r="B4" i="13" s="1"/>
  <c r="F2" i="13"/>
  <c r="E2" i="13"/>
  <c r="D2" i="13"/>
  <c r="C2" i="13"/>
  <c r="G4" i="13" l="1"/>
  <c r="A5" i="13"/>
  <c r="B5" i="13" s="1"/>
  <c r="A2" i="9"/>
  <c r="G5" i="13" l="1"/>
  <c r="A6" i="13"/>
  <c r="B6" i="13" s="1"/>
  <c r="E2" i="9"/>
  <c r="D2" i="9"/>
  <c r="B2" i="9"/>
  <c r="F2" i="9"/>
  <c r="C2" i="9"/>
  <c r="G2" i="9"/>
  <c r="H2" i="9"/>
  <c r="F3" i="13"/>
  <c r="E3" i="13"/>
  <c r="C3" i="13"/>
  <c r="D3" i="13"/>
  <c r="A3" i="9"/>
  <c r="G6" i="13" l="1"/>
  <c r="A7" i="13"/>
  <c r="B7" i="13" s="1"/>
  <c r="F5" i="13"/>
  <c r="E5" i="13"/>
  <c r="D5" i="13"/>
  <c r="C5" i="13"/>
  <c r="F4" i="13"/>
  <c r="E4" i="13"/>
  <c r="D4" i="13"/>
  <c r="C4" i="13"/>
  <c r="C3" i="9"/>
  <c r="G3" i="9"/>
  <c r="H3" i="9"/>
  <c r="E3" i="9"/>
  <c r="F3" i="9"/>
  <c r="B3" i="9"/>
  <c r="A4" i="9"/>
  <c r="G7" i="13" l="1"/>
  <c r="A8" i="13"/>
  <c r="B8" i="13" s="1"/>
  <c r="F6" i="13"/>
  <c r="E6" i="13"/>
  <c r="D6" i="13"/>
  <c r="C6" i="13"/>
  <c r="D4" i="9"/>
  <c r="H4" i="9"/>
  <c r="E4" i="9"/>
  <c r="B4" i="9"/>
  <c r="F4" i="9"/>
  <c r="C4" i="9"/>
  <c r="G4" i="9"/>
  <c r="A5" i="9"/>
  <c r="G8" i="13" l="1"/>
  <c r="A9" i="13"/>
  <c r="B9" i="13" s="1"/>
  <c r="F7" i="13"/>
  <c r="E7" i="13"/>
  <c r="D7" i="13"/>
  <c r="C7" i="13"/>
  <c r="E5" i="9"/>
  <c r="B5" i="9"/>
  <c r="F5" i="9"/>
  <c r="C5" i="9"/>
  <c r="G5" i="9"/>
  <c r="H5" i="9"/>
  <c r="D5" i="9"/>
  <c r="A6" i="9"/>
  <c r="A10" i="13" l="1"/>
  <c r="B10" i="13" s="1"/>
  <c r="G9" i="13"/>
  <c r="F8" i="13"/>
  <c r="E8" i="13"/>
  <c r="C8" i="13"/>
  <c r="D8" i="13"/>
  <c r="B6" i="9"/>
  <c r="F6" i="9"/>
  <c r="C6" i="9"/>
  <c r="G6" i="9"/>
  <c r="D6" i="9"/>
  <c r="H6" i="9"/>
  <c r="E6" i="9"/>
  <c r="A7" i="9"/>
  <c r="G10" i="13" l="1"/>
  <c r="F10" i="13"/>
  <c r="D10" i="13"/>
  <c r="E10" i="13"/>
  <c r="C10" i="13"/>
  <c r="E9" i="13"/>
  <c r="F9" i="13"/>
  <c r="D9" i="13"/>
  <c r="C9" i="13"/>
  <c r="C7" i="9"/>
  <c r="G7" i="9"/>
  <c r="D7" i="9"/>
  <c r="H7" i="9"/>
  <c r="E7" i="9"/>
  <c r="B7" i="9"/>
  <c r="F7" i="9"/>
  <c r="A8" i="9"/>
  <c r="D8" i="9" l="1"/>
  <c r="H8" i="9"/>
  <c r="E8" i="9"/>
  <c r="B8" i="9"/>
  <c r="F8" i="9"/>
  <c r="C8" i="9"/>
  <c r="G8" i="9"/>
  <c r="A9" i="9"/>
  <c r="E9" i="9" l="1"/>
  <c r="B9" i="9"/>
  <c r="F9" i="9"/>
  <c r="C9" i="9"/>
  <c r="G9" i="9"/>
  <c r="D9" i="9"/>
  <c r="H9" i="9"/>
  <c r="A10" i="9"/>
  <c r="B10" i="9" l="1"/>
  <c r="F10" i="9"/>
  <c r="C10" i="9"/>
  <c r="G10" i="9"/>
  <c r="D10" i="9"/>
  <c r="H10" i="9"/>
  <c r="E10" i="9"/>
  <c r="I4" i="13" l="1"/>
  <c r="J4" i="13" s="1"/>
  <c r="I2" i="13"/>
  <c r="J2" i="13" s="1"/>
  <c r="I3" i="13"/>
  <c r="J3" i="13" s="1"/>
  <c r="I5" i="13"/>
  <c r="J5" i="13" s="1"/>
  <c r="I6" i="13"/>
  <c r="J6" i="13" s="1"/>
  <c r="I7" i="13"/>
  <c r="J7" i="13" s="1"/>
  <c r="I9" i="13"/>
  <c r="J9" i="13" s="1"/>
  <c r="I8" i="13"/>
  <c r="J8" i="13" s="1"/>
  <c r="I10" i="13"/>
  <c r="J10" i="13" s="1"/>
</calcChain>
</file>

<file path=xl/sharedStrings.xml><?xml version="1.0" encoding="utf-8"?>
<sst xmlns="http://schemas.openxmlformats.org/spreadsheetml/2006/main" count="175" uniqueCount="26">
  <si>
    <t>Status</t>
  </si>
  <si>
    <t>Version</t>
  </si>
  <si>
    <t>Catalog</t>
  </si>
  <si>
    <t>approved</t>
  </si>
  <si>
    <t>Online</t>
  </si>
  <si>
    <t>Product ID</t>
  </si>
  <si>
    <t>Category Code</t>
  </si>
  <si>
    <t>Category Code2</t>
  </si>
  <si>
    <t>Category Code1</t>
  </si>
  <si>
    <t>Category Code3</t>
  </si>
  <si>
    <t>PolaroidCatalog_de</t>
  </si>
  <si>
    <t>woman-opt-pol</t>
  </si>
  <si>
    <t>man-opt-pol</t>
  </si>
  <si>
    <t>Category Code4</t>
  </si>
  <si>
    <t>Category Code5</t>
  </si>
  <si>
    <t>Category Code6</t>
  </si>
  <si>
    <t>Staged</t>
  </si>
  <si>
    <t>Status Staged</t>
  </si>
  <si>
    <t>Status Online</t>
  </si>
  <si>
    <t>Check Status</t>
  </si>
  <si>
    <t>Check Category</t>
  </si>
  <si>
    <t>vintage</t>
  </si>
  <si>
    <t>fashion</t>
  </si>
  <si>
    <t>young</t>
  </si>
  <si>
    <t>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</si>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</sst>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.8000000000000007"/>
      <color theme="0"/>
      <name val="Inherit"/>
    </font>
    <font>
      <sz val="8.8000000000000007"/>
      <color theme="1"/>
      <name val="Inherit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EEEEEE"/>
      </left>
      <right/>
      <top style="medium">
        <color rgb="FFDDDDDD"/>
      </top>
      <bottom style="medium">
        <color rgb="FFDDDDDD"/>
      </bottom>
      <diagonal/>
    </border>
    <border>
      <left style="medium">
        <color rgb="FFEEEEEE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rgb="FFEEEEEE"/>
      </left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EEEEEE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NumberForma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41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EEEEEE"/>
        </left>
        <right/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EEEEEE"/>
        </left>
        <right/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EEEEEE"/>
        </left>
        <right/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EEEEEE"/>
        </left>
        <right/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EEEEEE"/>
        </left>
        <right/>
        <top style="medium">
          <color rgb="FFDDDDDD"/>
        </top>
        <bottom style="medium">
          <color rgb="FFDDDDDD"/>
        </bottom>
        <vertical/>
        <horizontal/>
      </border>
    </dxf>
    <dxf>
      <border outline="0">
        <top style="thin">
          <color theme="4" tint="0.39997558519241921"/>
        </top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8000000000000007"/>
        <color theme="0"/>
        <name val="Inherit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EEEEEE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EEEEEE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EEEEEE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EEEEEE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EEEEEE"/>
        </left>
        <right/>
        <top/>
        <bottom/>
        <vertical/>
        <horizontal/>
      </border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Inherit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.8000000000000007"/>
        <color theme="0"/>
        <name val="Inherit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1B05B0-9663-48E7-BFB4-8E39E2F6FCF3}" name="Table1" displayName="Table1" ref="A1:E20" totalsRowShown="0" headerRowDxfId="40" dataDxfId="38" headerRowBorderDxfId="39" tableBorderDxfId="37">
  <autoFilter ref="A1:E20" xr:uid="{BD741724-F9C1-44D0-81CA-F247C4AD2221}"/>
  <sortState ref="A2:E13">
    <sortCondition ref="A1:A13"/>
  </sortState>
  <tableColumns count="5">
    <tableColumn id="1" xr3:uid="{E5A443C4-3DE7-4BDC-A40E-8078ED2ACD55}" name="Product ID" dataDxfId="36"/>
    <tableColumn id="2" xr3:uid="{D1FD0C95-7433-41FA-AF3D-00B53A0EE8F2}" name="Status" dataDxfId="35"/>
    <tableColumn id="3" xr3:uid="{FCD79A01-F316-4F2E-B13D-BB16A82C6269}" name="Version" dataDxfId="34"/>
    <tableColumn id="4" xr3:uid="{5645DFA1-CAF9-45D9-A7C0-049492C0B5E8}" name="Catalog" dataDxfId="33"/>
    <tableColumn id="5" xr3:uid="{D9399E7F-B71D-467F-BCEF-E226653DE8F2}" name="Category Code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03C94F-33C9-4898-A79F-7961BC4128F1}" name="Table2" displayName="Table2" ref="A1:H10" totalsRowShown="0" headerRowDxfId="31" dataDxfId="30">
  <autoFilter ref="A1:H10" xr:uid="{038395FB-B043-49AA-B005-394812E9871F}"/>
  <tableColumns count="8">
    <tableColumn id="1" xr3:uid="{955F1D9D-B9D2-4C76-B724-0702B95318C1}" name="Product ID" dataDxfId="29">
      <calculatedColumnFormula>IFERROR(INDEX(RawDataStaged!$A$2:$A$523,MATCH(0,INDEX(COUNTIF(A$1:$A1,RawDataStaged!$A$2:$A$523&amp;""),),0)),"")</calculatedColumnFormula>
    </tableColumn>
    <tableColumn id="2" xr3:uid="{46F710D6-4538-4D3A-8EFB-485A22234641}" name="Category Code1" dataDxfId="28">
      <calculatedColumnFormula>IFERROR(INDEX(RawDataStaged!$E$2:$E$523,_xlfn.AGGREGATE(15,6,ROW($1:$833)/(RawDataStaged!$A$2:$A$523=$A2),COLUMN(A1))),"")</calculatedColumnFormula>
    </tableColumn>
    <tableColumn id="3" xr3:uid="{08C5659E-F218-453E-89F9-618484BDB4F5}" name="Category Code2" dataDxfId="27">
      <calculatedColumnFormula>IFERROR(INDEX(RawDataStaged!$E$2:$E$523,_xlfn.AGGREGATE(15,6,ROW($1:$833)/(RawDataStaged!$A$2:$A$523=$A2),COLUMN(B1))),"")</calculatedColumnFormula>
    </tableColumn>
    <tableColumn id="4" xr3:uid="{452B7DFC-484C-43CD-ACB1-B64E153ACA97}" name="Category Code3" dataDxfId="26">
      <calculatedColumnFormula>IFERROR(INDEX(RawDataStaged!$E$2:$E$523,_xlfn.AGGREGATE(15,6,ROW($1:$833)/(RawDataStaged!$A$2:$A$523=$A2),COLUMN(C1))),"")</calculatedColumnFormula>
    </tableColumn>
    <tableColumn id="5" xr3:uid="{9C2DD7C2-B093-4DD8-B052-AF87FFD897BA}" name="Category Code4" dataDxfId="25">
      <calculatedColumnFormula>IFERROR(INDEX(RawDataStaged!$E$2:$E$523,_xlfn.AGGREGATE(15,6,ROW($1:$833)/(RawDataStaged!$A$2:$A$523=$A2),COLUMN(D1))),"")</calculatedColumnFormula>
    </tableColumn>
    <tableColumn id="6" xr3:uid="{EADD0C5F-1094-4692-B494-0A9040723BE2}" name="Category Code5" dataDxfId="24">
      <calculatedColumnFormula>IFERROR(INDEX(RawDataStaged!$E$2:$E$523,_xlfn.AGGREGATE(15,6,ROW($1:$833)/(RawDataStaged!$A$2:$A$523=$A2),COLUMN(E1))),"")</calculatedColumnFormula>
    </tableColumn>
    <tableColumn id="7" xr3:uid="{C3C014A8-155D-48CA-AA36-574ABE2C19B4}" name="Category Code6" dataDxfId="23">
      <calculatedColumnFormula>IFERROR(INDEX(RawDataStaged!$E$2:$E$523,_xlfn.AGGREGATE(15,6,ROW($1:$833)/(RawDataStaged!$A$2:$A$523=$A2),COLUMN(F1))),"")</calculatedColumnFormula>
    </tableColumn>
    <tableColumn id="8" xr3:uid="{D26E8BC6-7772-4CAF-8A41-14F7F1947998}" name="Status" dataDxfId="22">
      <calculatedColumnFormula>VLOOKUP(Table2[[#This Row],[Product ID]],Table1[],2,FALSE)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3A20074-80D7-4CA2-80E1-BEAA00F53635}" name="Table27" displayName="Table27" ref="A1:E18" totalsRowShown="0" headerRowDxfId="21" dataDxfId="19" headerRowBorderDxfId="20" tableBorderDxfId="18">
  <autoFilter ref="A1:E18" xr:uid="{BD741724-F9C1-44D0-81CA-F247C4AD2221}"/>
  <sortState ref="A2:E13">
    <sortCondition ref="A1:A13"/>
  </sortState>
  <tableColumns count="5">
    <tableColumn id="1" xr3:uid="{1D758C63-FD01-4AFF-B9BE-50BADFF4228F}" name="Product ID" dataDxfId="17"/>
    <tableColumn id="2" xr3:uid="{878930F3-A4FF-4582-B897-7646249B2E67}" name="Status" dataDxfId="16"/>
    <tableColumn id="3" xr3:uid="{C528ECC0-F1FD-4945-9A41-1409672B6FC9}" name="Version" dataDxfId="15"/>
    <tableColumn id="4" xr3:uid="{C298D088-3F5E-4E35-B66A-9E3CC3BEDF4F}" name="Catalog" dataDxfId="14"/>
    <tableColumn id="5" xr3:uid="{38EF4CE5-D885-4B0F-9105-CD853C8C18C2}" name="Category Code" data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7EFEE33-22D2-4411-BDEB-37DBDEEA4799}" name="Table18" displayName="Table18" ref="A1:K10" totalsRowShown="0" headerRowDxfId="12" dataDxfId="11">
  <autoFilter ref="A1:K10" xr:uid="{E7FF3733-9374-4047-B66C-4152B6ACB074}"/>
  <tableColumns count="11">
    <tableColumn id="1" xr3:uid="{F5680166-420A-4C52-BE3C-1D9621775057}" name="Product ID" dataDxfId="10">
      <calculatedColumnFormula>IFERROR(INDEX(RawDataOnline!$A$2:$A$523,MATCH(0,INDEX(COUNTIF(A$1:$A1,RawDataOnline!$A$2:$A$523&amp;""),),0)),"")</calculatedColumnFormula>
    </tableColumn>
    <tableColumn id="2" xr3:uid="{BF08C406-8FE3-43F4-9B97-630D48D40F8E}" name="Category Code1" dataDxfId="9">
      <calculatedColumnFormula>IFERROR(INDEX(RawDataOnline!$E$2:$E$523,_xlfn.AGGREGATE(15,6,ROW($1:$839)/(RawDataOnline!$A$2:$A$523=$A2),COLUMN(A1))),"")</calculatedColumnFormula>
    </tableColumn>
    <tableColumn id="3" xr3:uid="{D92337EC-286C-4F32-8E93-998CBEE6CAD9}" name="Category Code2" dataDxfId="8">
      <calculatedColumnFormula>IFERROR(INDEX(RawDataOnline!$E$2:$E$523,_xlfn.AGGREGATE(15,6,ROW($1:$839)/(RawDataOnline!$A$2:$A$523=$A2),COLUMN(B1))),"")</calculatedColumnFormula>
    </tableColumn>
    <tableColumn id="4" xr3:uid="{80BC4B19-E522-4B95-A111-6C38BE4C48A1}" name="Category Code3" dataDxfId="7">
      <calculatedColumnFormula>IFERROR(INDEX(RawDataOnline!$E$2:$E$523,_xlfn.AGGREGATE(15,6,ROW($1:$839)/(RawDataOnline!$A$2:$A$523=$A2),COLUMN(C1))),"")</calculatedColumnFormula>
    </tableColumn>
    <tableColumn id="5" xr3:uid="{23C24A3D-0A9A-4EF0-B7E1-9467C5CD9D7A}" name="Category Code4" dataDxfId="6">
      <calculatedColumnFormula>IFERROR(INDEX(RawDataOnline!$E$2:$E$523,_xlfn.AGGREGATE(15,6,ROW($1:$839)/(RawDataOnline!$A$2:$A$523=$A2),COLUMN(D1))),"")</calculatedColumnFormula>
    </tableColumn>
    <tableColumn id="6" xr3:uid="{E9A60714-89AB-457C-BFFD-F2D8174F08A3}" name="Category Code5" dataDxfId="5">
      <calculatedColumnFormula>IFERROR(INDEX(RawDataOnline!$E$2:$E$523,_xlfn.AGGREGATE(15,6,ROW($1:$839)/(RawDataOnline!$A$2:$A$523=$A2),COLUMN(E1))),"")</calculatedColumnFormula>
    </tableColumn>
    <tableColumn id="7" xr3:uid="{570B2821-C11E-4BEC-BF8C-1D7A495E231A}" name="Category Code6" dataDxfId="4">
      <calculatedColumnFormula>IFERROR(INDEX(RawDataOnline!$E$2:$E$523,_xlfn.AGGREGATE(15,6,ROW($1:$839)/(RawDataOnline!$A$2:$A$523=$A2),COLUMN(F1))),"")</calculatedColumnFormula>
    </tableColumn>
    <tableColumn id="8" xr3:uid="{3DFE4283-444E-4092-86DB-4F29D61754A9}" name="Status Online" dataDxfId="3">
      <calculatedColumnFormula>VLOOKUP(RawDataOnline!$A2,RawDataOnline!$A$2:$E$18,2,FALSE)</calculatedColumnFormula>
    </tableColumn>
    <tableColumn id="9" xr3:uid="{48B77CD9-6787-43A8-912A-78C0CBB336B8}" name="Status Staged" dataDxfId="2">
      <calculatedColumnFormula>VLOOKUP(Table18[[#This Row],[Product ID]],Table2[],8,FALSE)</calculatedColumnFormula>
    </tableColumn>
    <tableColumn id="10" xr3:uid="{FB453C29-0FC7-42FA-8D9A-69EEAD02917D}" name="Check Status" dataDxfId="1">
      <calculatedColumnFormula>IFERROR(MATCH(Table18[[#This Row],[Status Online]],Table18[[#This Row],[Status Staged]],0),"N")</calculatedColumnFormula>
    </tableColumn>
    <tableColumn id="11" xr3:uid="{6E2C8C8B-91AF-4D3E-8662-BD569A700D00}" name="Check Catego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B637-93EB-4A82-A3B3-732A38AB1920}">
  <dimension ref="A1:E20"/>
  <sheetViews>
    <sheetView workbookViewId="0"/>
  </sheetViews>
  <sheetFormatPr defaultRowHeight="14.4"/>
  <cols>
    <col min="1" max="1" width="14.33203125" bestFit="1" customWidth="1"/>
    <col min="2" max="2" width="10.21875" bestFit="1" customWidth="1"/>
    <col min="3" max="3" width="11.21875" bestFit="1" customWidth="1"/>
    <col min="4" max="4" width="19" customWidth="1"/>
    <col min="5" max="5" width="17.88671875" bestFit="1" customWidth="1"/>
  </cols>
  <sheetData>
    <row r="1" spans="1:5">
      <c r="A1" s="9" t="s">
        <v>5</v>
      </c>
      <c r="B1" s="10" t="s">
        <v>0</v>
      </c>
      <c r="C1" s="10" t="s">
        <v>1</v>
      </c>
      <c r="D1" s="10" t="s">
        <v>2</v>
      </c>
      <c r="E1" s="11" t="s">
        <v>6</v>
      </c>
    </row>
    <row r="2" spans="1:5" ht="15" thickBot="1">
      <c r="A2" s="7">
        <v>122</v>
      </c>
      <c r="B2" s="7" t="s">
        <v>3</v>
      </c>
      <c r="C2" s="7" t="s">
        <v>16</v>
      </c>
      <c r="D2" s="7" t="s">
        <v>10</v>
      </c>
      <c r="E2" s="7" t="s">
        <v>12</v>
      </c>
    </row>
    <row r="3" spans="1:5" ht="15" thickBot="1">
      <c r="A3" s="19">
        <v>123</v>
      </c>
      <c r="B3" s="20" t="s">
        <v>3</v>
      </c>
      <c r="C3" s="20" t="s">
        <v>16</v>
      </c>
      <c r="D3" s="20" t="s">
        <v>10</v>
      </c>
      <c r="E3" s="20" t="s">
        <v>12</v>
      </c>
    </row>
    <row r="4" spans="1:5" ht="15" thickBot="1">
      <c r="A4" s="6">
        <v>123</v>
      </c>
      <c r="B4" s="19" t="s">
        <v>3</v>
      </c>
      <c r="C4" s="19" t="s">
        <v>16</v>
      </c>
      <c r="D4" s="19" t="s">
        <v>10</v>
      </c>
      <c r="E4" s="19" t="s">
        <v>11</v>
      </c>
    </row>
    <row r="5" spans="1:5" ht="15" thickBot="1">
      <c r="A5" s="6">
        <v>124</v>
      </c>
      <c r="B5" s="6" t="s">
        <v>3</v>
      </c>
      <c r="C5" s="6" t="s">
        <v>16</v>
      </c>
      <c r="D5" s="6" t="s">
        <v>10</v>
      </c>
      <c r="E5" s="19" t="s">
        <v>11</v>
      </c>
    </row>
    <row r="6" spans="1:5" ht="15" thickBot="1">
      <c r="A6" s="19">
        <v>125</v>
      </c>
      <c r="B6" s="19" t="s">
        <v>3</v>
      </c>
      <c r="C6" s="19" t="s">
        <v>16</v>
      </c>
      <c r="D6" s="19" t="s">
        <v>10</v>
      </c>
      <c r="E6" s="19" t="s">
        <v>12</v>
      </c>
    </row>
    <row r="7" spans="1:5" ht="15" thickBot="1">
      <c r="A7" s="19">
        <v>126</v>
      </c>
      <c r="B7" s="20" t="s">
        <v>3</v>
      </c>
      <c r="C7" s="20" t="s">
        <v>16</v>
      </c>
      <c r="D7" s="20" t="s">
        <v>10</v>
      </c>
      <c r="E7" s="20" t="s">
        <v>11</v>
      </c>
    </row>
    <row r="8" spans="1:5" ht="15" thickBot="1">
      <c r="A8" s="6">
        <v>127</v>
      </c>
      <c r="B8" s="7" t="s">
        <v>3</v>
      </c>
      <c r="C8" s="7" t="s">
        <v>16</v>
      </c>
      <c r="D8" s="7" t="s">
        <v>10</v>
      </c>
      <c r="E8" s="7" t="s">
        <v>11</v>
      </c>
    </row>
    <row r="9" spans="1:5" ht="15" thickBot="1">
      <c r="A9" s="7">
        <v>128</v>
      </c>
      <c r="B9" s="6" t="s">
        <v>3</v>
      </c>
      <c r="C9" s="6" t="s">
        <v>16</v>
      </c>
      <c r="D9" s="6" t="s">
        <v>10</v>
      </c>
      <c r="E9" s="6" t="s">
        <v>11</v>
      </c>
    </row>
    <row r="10" spans="1:5" ht="15" thickBot="1">
      <c r="A10" s="20">
        <v>129</v>
      </c>
      <c r="B10" s="19" t="s">
        <v>3</v>
      </c>
      <c r="C10" s="19" t="s">
        <v>16</v>
      </c>
      <c r="D10" s="19" t="s">
        <v>10</v>
      </c>
      <c r="E10" s="19" t="s">
        <v>11</v>
      </c>
    </row>
    <row r="11" spans="1:5" ht="15" thickBot="1">
      <c r="A11" s="7">
        <v>130</v>
      </c>
      <c r="B11" s="20" t="s">
        <v>3</v>
      </c>
      <c r="C11" s="20" t="s">
        <v>16</v>
      </c>
      <c r="D11" s="20" t="s">
        <v>10</v>
      </c>
      <c r="E11" s="19" t="s">
        <v>12</v>
      </c>
    </row>
    <row r="12" spans="1:5" ht="15" thickBot="1">
      <c r="A12" s="20">
        <v>121</v>
      </c>
      <c r="B12" s="19" t="s">
        <v>3</v>
      </c>
      <c r="C12" s="19" t="s">
        <v>16</v>
      </c>
      <c r="D12" s="19" t="s">
        <v>10</v>
      </c>
      <c r="E12" s="19" t="s">
        <v>12</v>
      </c>
    </row>
    <row r="13" spans="1:5" ht="15" thickBot="1">
      <c r="A13" s="7">
        <v>129</v>
      </c>
      <c r="B13" s="7" t="s">
        <v>3</v>
      </c>
      <c r="C13" s="7" t="s">
        <v>16</v>
      </c>
      <c r="D13" s="7" t="s">
        <v>10</v>
      </c>
      <c r="E13" s="6" t="s">
        <v>12</v>
      </c>
    </row>
    <row r="14" spans="1:5" ht="15" thickBot="1">
      <c r="A14" s="7">
        <v>123</v>
      </c>
      <c r="B14" s="6" t="s">
        <v>3</v>
      </c>
      <c r="C14" s="6" t="s">
        <v>16</v>
      </c>
      <c r="D14" s="6" t="s">
        <v>10</v>
      </c>
      <c r="E14" s="7" t="s">
        <v>21</v>
      </c>
    </row>
    <row r="15" spans="1:5" ht="15" thickBot="1">
      <c r="A15" s="7">
        <v>123</v>
      </c>
      <c r="B15" s="6" t="s">
        <v>3</v>
      </c>
      <c r="C15" s="6" t="s">
        <v>16</v>
      </c>
      <c r="D15" s="6" t="s">
        <v>10</v>
      </c>
      <c r="E15" s="7" t="s">
        <v>22</v>
      </c>
    </row>
    <row r="16" spans="1:5" ht="15" thickBot="1">
      <c r="A16" s="7">
        <v>129</v>
      </c>
      <c r="B16" s="7" t="s">
        <v>3</v>
      </c>
      <c r="C16" s="7" t="s">
        <v>16</v>
      </c>
      <c r="D16" s="7" t="s">
        <v>10</v>
      </c>
      <c r="E16" s="7" t="s">
        <v>22</v>
      </c>
    </row>
    <row r="17" spans="1:5" ht="15" thickBot="1">
      <c r="A17" s="7">
        <v>124</v>
      </c>
      <c r="B17" s="19" t="s">
        <v>3</v>
      </c>
      <c r="C17" s="19" t="s">
        <v>16</v>
      </c>
      <c r="D17" s="19" t="s">
        <v>10</v>
      </c>
      <c r="E17" s="6" t="s">
        <v>12</v>
      </c>
    </row>
    <row r="18" spans="1:5" ht="15" thickBot="1">
      <c r="A18" s="7">
        <v>123</v>
      </c>
      <c r="B18" s="12" t="s">
        <v>3</v>
      </c>
      <c r="C18" s="12" t="s">
        <v>16</v>
      </c>
      <c r="D18" s="12" t="s">
        <v>10</v>
      </c>
      <c r="E18" s="12" t="s">
        <v>23</v>
      </c>
    </row>
    <row r="19" spans="1:5">
      <c r="A19" s="7">
        <v>130</v>
      </c>
      <c r="B19" s="12" t="s">
        <v>3</v>
      </c>
      <c r="C19" s="19" t="s">
        <v>4</v>
      </c>
      <c r="D19" s="12" t="s">
        <v>10</v>
      </c>
      <c r="E19" s="12" t="s">
        <v>11</v>
      </c>
    </row>
    <row r="20" spans="1:5">
      <c r="A20" s="7">
        <v>130</v>
      </c>
      <c r="B20" s="7" t="s">
        <v>3</v>
      </c>
      <c r="C20" s="7" t="s">
        <v>4</v>
      </c>
      <c r="D20" s="7" t="s">
        <v>10</v>
      </c>
      <c r="E20" s="7" t="s">
        <v>11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6CB6-3C73-4594-A16F-D7A7D47E16CD}">
  <dimension ref="A1:H11"/>
  <sheetViews>
    <sheetView workbookViewId="0"/>
  </sheetViews>
  <sheetFormatPr defaultRowHeight="14.4"/>
  <cols>
    <col min="1" max="1" width="14.88671875" customWidth="1"/>
    <col min="2" max="7" width="18.88671875" bestFit="1" customWidth="1"/>
    <col min="8" max="8" width="10.6640625" bestFit="1" customWidth="1"/>
  </cols>
  <sheetData>
    <row r="1" spans="1:8">
      <c r="A1" s="2" t="s">
        <v>5</v>
      </c>
      <c r="B1" s="3" t="s">
        <v>8</v>
      </c>
      <c r="C1" s="4" t="s">
        <v>7</v>
      </c>
      <c r="D1" s="5" t="s">
        <v>9</v>
      </c>
      <c r="E1" s="5" t="s">
        <v>13</v>
      </c>
      <c r="F1" s="5" t="s">
        <v>14</v>
      </c>
      <c r="G1" s="5" t="s">
        <v>15</v>
      </c>
      <c r="H1" s="8" t="s">
        <v>0</v>
      </c>
    </row>
    <row r="2" spans="1:8">
      <c r="A2" s="1">
        <f>IFERROR(INDEX(RawDataStaged!$A$2:$A$523,MATCH(0,INDEX(COUNTIF(A$1:$A1,RawDataStaged!$A$2:$A$523&amp;""),),0)),"")</f>
        <v>122</v>
      </c>
      <c r="B2" s="1" t="str">
        <f>IFERROR(INDEX(RawDataStaged!$E$2:$E$523,_xlfn.AGGREGATE(15,6,ROW($1:$833)/(RawDataStaged!$A$2:$A$523=$A2),COLUMN(A1))),"")</f>
        <v>man-opt-pol</v>
      </c>
      <c r="C2" s="1" t="str">
        <f>IFERROR(INDEX(RawDataStaged!$E$2:$E$523,_xlfn.AGGREGATE(15,6,ROW($1:$833)/(RawDataStaged!$A$2:$A$523=$A2),COLUMN(B1))),"")</f>
        <v/>
      </c>
      <c r="D2" s="1" t="str">
        <f>IFERROR(INDEX(RawDataStaged!$E$2:$E$523,_xlfn.AGGREGATE(15,6,ROW($1:$833)/(RawDataStaged!$A$2:$A$523=$A2),COLUMN(C1))),"")</f>
        <v/>
      </c>
      <c r="E2" s="1" t="str">
        <f>IFERROR(INDEX(RawDataStaged!$E$2:$E$523,_xlfn.AGGREGATE(15,6,ROW($1:$833)/(RawDataStaged!$A$2:$A$523=$A2),COLUMN(D1))),"")</f>
        <v/>
      </c>
      <c r="F2" s="1" t="str">
        <f>IFERROR(INDEX(RawDataStaged!$E$2:$E$523,_xlfn.AGGREGATE(15,6,ROW($1:$833)/(RawDataStaged!$A$2:$A$523=$A2),COLUMN(E1))),"")</f>
        <v/>
      </c>
      <c r="G2" s="1" t="str">
        <f>IFERROR(INDEX(RawDataStaged!$E$2:$E$523,_xlfn.AGGREGATE(15,6,ROW($1:$833)/(RawDataStaged!$A$2:$A$523=$A2),COLUMN(F1))),"")</f>
        <v/>
      </c>
      <c r="H2" t="str">
        <f>VLOOKUP(Table2[[#This Row],[Product ID]],Table1[],2,FALSE)</f>
        <v>approved</v>
      </c>
    </row>
    <row r="3" spans="1:8">
      <c r="A3" s="1">
        <f>IFERROR(INDEX(RawDataStaged!$A$2:$A$523,MATCH(0,INDEX(COUNTIF(A$1:$A2,RawDataStaged!$A$2:$A$523&amp;""),),0)),"")</f>
        <v>123</v>
      </c>
      <c r="B3" s="1" t="str">
        <f>IFERROR(INDEX(RawDataStaged!$E$2:$E$523,_xlfn.AGGREGATE(15,6,ROW($1:$833)/(RawDataStaged!$A$2:$A$523=$A3),COLUMN(A2))),"")</f>
        <v>man-opt-pol</v>
      </c>
      <c r="C3" s="1" t="str">
        <f>IFERROR(INDEX(RawDataStaged!$E$2:$E$523,_xlfn.AGGREGATE(15,6,ROW($1:$833)/(RawDataStaged!$A$2:$A$523=$A3),COLUMN(B2))),"")</f>
        <v>woman-opt-pol</v>
      </c>
      <c r="D3" s="1" t="str">
        <f>IFERROR(INDEX(RawDataStaged!$E$2:$E$523,_xlfn.AGGREGATE(15,6,ROW($1:$833)/(RawDataStaged!$A$2:$A$523=$A3),COLUMN(C2))),"")</f>
        <v>vintage</v>
      </c>
      <c r="E3" s="1" t="str">
        <f>IFERROR(INDEX(RawDataStaged!$E$2:$E$523,_xlfn.AGGREGATE(15,6,ROW($1:$833)/(RawDataStaged!$A$2:$A$523=$A3),COLUMN(D2))),"")</f>
        <v>fashion</v>
      </c>
      <c r="F3" s="1" t="str">
        <f>IFERROR(INDEX(RawDataStaged!$E$2:$E$523,_xlfn.AGGREGATE(15,6,ROW($1:$833)/(RawDataStaged!$A$2:$A$523=$A3),COLUMN(E2))),"")</f>
        <v>young</v>
      </c>
      <c r="G3" s="1" t="str">
        <f>IFERROR(INDEX(RawDataStaged!$E$2:$E$523,_xlfn.AGGREGATE(15,6,ROW($1:$833)/(RawDataStaged!$A$2:$A$523=$A3),COLUMN(F2))),"")</f>
        <v/>
      </c>
      <c r="H3" t="str">
        <f>VLOOKUP(Table2[[#This Row],[Product ID]],Table1[],2,FALSE)</f>
        <v>approved</v>
      </c>
    </row>
    <row r="4" spans="1:8">
      <c r="A4" s="1">
        <f>IFERROR(INDEX(RawDataStaged!$A$2:$A$523,MATCH(0,INDEX(COUNTIF(A$1:$A3,RawDataStaged!$A$2:$A$523&amp;""),),0)),"")</f>
        <v>124</v>
      </c>
      <c r="B4" s="1" t="str">
        <f>IFERROR(INDEX(RawDataStaged!$E$2:$E$523,_xlfn.AGGREGATE(15,6,ROW($1:$833)/(RawDataStaged!$A$2:$A$523=$A4),COLUMN(A3))),"")</f>
        <v>woman-opt-pol</v>
      </c>
      <c r="C4" s="1" t="str">
        <f>IFERROR(INDEX(RawDataStaged!$E$2:$E$523,_xlfn.AGGREGATE(15,6,ROW($1:$833)/(RawDataStaged!$A$2:$A$523=$A4),COLUMN(B3))),"")</f>
        <v>man-opt-pol</v>
      </c>
      <c r="D4" s="1" t="str">
        <f>IFERROR(INDEX(RawDataStaged!$E$2:$E$523,_xlfn.AGGREGATE(15,6,ROW($1:$833)/(RawDataStaged!$A$2:$A$523=$A4),COLUMN(C3))),"")</f>
        <v/>
      </c>
      <c r="E4" s="1" t="str">
        <f>IFERROR(INDEX(RawDataStaged!$E$2:$E$523,_xlfn.AGGREGATE(15,6,ROW($1:$833)/(RawDataStaged!$A$2:$A$523=$A4),COLUMN(D3))),"")</f>
        <v/>
      </c>
      <c r="F4" s="1" t="str">
        <f>IFERROR(INDEX(RawDataStaged!$E$2:$E$523,_xlfn.AGGREGATE(15,6,ROW($1:$833)/(RawDataStaged!$A$2:$A$523=$A4),COLUMN(E3))),"")</f>
        <v/>
      </c>
      <c r="G4" s="1" t="str">
        <f>IFERROR(INDEX(RawDataStaged!$E$2:$E$523,_xlfn.AGGREGATE(15,6,ROW($1:$833)/(RawDataStaged!$A$2:$A$523=$A4),COLUMN(F3))),"")</f>
        <v/>
      </c>
      <c r="H4" t="str">
        <f>VLOOKUP(Table2[[#This Row],[Product ID]],Table1[],2,FALSE)</f>
        <v>approved</v>
      </c>
    </row>
    <row r="5" spans="1:8">
      <c r="A5" s="1">
        <f>IFERROR(INDEX(RawDataStaged!$A$2:$A$523,MATCH(0,INDEX(COUNTIF(A$1:$A4,RawDataStaged!$A$2:$A$523&amp;""),),0)),"")</f>
        <v>125</v>
      </c>
      <c r="B5" s="1" t="str">
        <f>IFERROR(INDEX(RawDataStaged!$E$2:$E$523,_xlfn.AGGREGATE(15,6,ROW($1:$833)/(RawDataStaged!$A$2:$A$523=$A5),COLUMN(A4))),"")</f>
        <v>man-opt-pol</v>
      </c>
      <c r="C5" s="1" t="str">
        <f>IFERROR(INDEX(RawDataStaged!$E$2:$E$523,_xlfn.AGGREGATE(15,6,ROW($1:$833)/(RawDataStaged!$A$2:$A$523=$A5),COLUMN(B4))),"")</f>
        <v/>
      </c>
      <c r="D5" s="1" t="str">
        <f>IFERROR(INDEX(RawDataStaged!$E$2:$E$523,_xlfn.AGGREGATE(15,6,ROW($1:$833)/(RawDataStaged!$A$2:$A$523=$A5),COLUMN(C4))),"")</f>
        <v/>
      </c>
      <c r="E5" s="1" t="str">
        <f>IFERROR(INDEX(RawDataStaged!$E$2:$E$523,_xlfn.AGGREGATE(15,6,ROW($1:$833)/(RawDataStaged!$A$2:$A$523=$A5),COLUMN(D4))),"")</f>
        <v/>
      </c>
      <c r="F5" s="1" t="str">
        <f>IFERROR(INDEX(RawDataStaged!$E$2:$E$523,_xlfn.AGGREGATE(15,6,ROW($1:$833)/(RawDataStaged!$A$2:$A$523=$A5),COLUMN(E4))),"")</f>
        <v/>
      </c>
      <c r="G5" s="1" t="str">
        <f>IFERROR(INDEX(RawDataStaged!$E$2:$E$523,_xlfn.AGGREGATE(15,6,ROW($1:$833)/(RawDataStaged!$A$2:$A$523=$A5),COLUMN(F4))),"")</f>
        <v/>
      </c>
      <c r="H5" t="str">
        <f>VLOOKUP(Table2[[#This Row],[Product ID]],Table1[],2,FALSE)</f>
        <v>approved</v>
      </c>
    </row>
    <row r="6" spans="1:8">
      <c r="A6" s="1">
        <f>IFERROR(INDEX(RawDataStaged!$A$2:$A$523,MATCH(0,INDEX(COUNTIF(A$1:$A5,RawDataStaged!$A$2:$A$523&amp;""),),0)),"")</f>
        <v>126</v>
      </c>
      <c r="B6" s="1" t="str">
        <f>IFERROR(INDEX(RawDataStaged!$E$2:$E$523,_xlfn.AGGREGATE(15,6,ROW($1:$833)/(RawDataStaged!$A$2:$A$523=$A6),COLUMN(A5))),"")</f>
        <v>woman-opt-pol</v>
      </c>
      <c r="C6" s="1" t="str">
        <f>IFERROR(INDEX(RawDataStaged!$E$2:$E$523,_xlfn.AGGREGATE(15,6,ROW($1:$833)/(RawDataStaged!$A$2:$A$523=$A6),COLUMN(B5))),"")</f>
        <v/>
      </c>
      <c r="D6" s="1" t="str">
        <f>IFERROR(INDEX(RawDataStaged!$E$2:$E$523,_xlfn.AGGREGATE(15,6,ROW($1:$833)/(RawDataStaged!$A$2:$A$523=$A6),COLUMN(C5))),"")</f>
        <v/>
      </c>
      <c r="E6" s="1" t="str">
        <f>IFERROR(INDEX(RawDataStaged!$E$2:$E$523,_xlfn.AGGREGATE(15,6,ROW($1:$833)/(RawDataStaged!$A$2:$A$523=$A6),COLUMN(D5))),"")</f>
        <v/>
      </c>
      <c r="F6" s="1" t="str">
        <f>IFERROR(INDEX(RawDataStaged!$E$2:$E$523,_xlfn.AGGREGATE(15,6,ROW($1:$833)/(RawDataStaged!$A$2:$A$523=$A6),COLUMN(E5))),"")</f>
        <v/>
      </c>
      <c r="G6" s="1" t="str">
        <f>IFERROR(INDEX(RawDataStaged!$E$2:$E$523,_xlfn.AGGREGATE(15,6,ROW($1:$833)/(RawDataStaged!$A$2:$A$523=$A6),COLUMN(F5))),"")</f>
        <v/>
      </c>
      <c r="H6" t="str">
        <f>VLOOKUP(Table2[[#This Row],[Product ID]],Table1[],2,FALSE)</f>
        <v>approved</v>
      </c>
    </row>
    <row r="7" spans="1:8">
      <c r="A7" s="1">
        <f>IFERROR(INDEX(RawDataStaged!$A$2:$A$523,MATCH(0,INDEX(COUNTIF(A$1:$A6,RawDataStaged!$A$2:$A$523&amp;""),),0)),"")</f>
        <v>127</v>
      </c>
      <c r="B7" s="1" t="str">
        <f>IFERROR(INDEX(RawDataStaged!$E$2:$E$523,_xlfn.AGGREGATE(15,6,ROW($1:$833)/(RawDataStaged!$A$2:$A$523=$A7),COLUMN(A6))),"")</f>
        <v>woman-opt-pol</v>
      </c>
      <c r="C7" s="1" t="str">
        <f>IFERROR(INDEX(RawDataStaged!$E$2:$E$523,_xlfn.AGGREGATE(15,6,ROW($1:$833)/(RawDataStaged!$A$2:$A$523=$A7),COLUMN(B6))),"")</f>
        <v/>
      </c>
      <c r="D7" s="1" t="str">
        <f>IFERROR(INDEX(RawDataStaged!$E$2:$E$523,_xlfn.AGGREGATE(15,6,ROW($1:$833)/(RawDataStaged!$A$2:$A$523=$A7),COLUMN(C6))),"")</f>
        <v/>
      </c>
      <c r="E7" s="1" t="str">
        <f>IFERROR(INDEX(RawDataStaged!$E$2:$E$523,_xlfn.AGGREGATE(15,6,ROW($1:$833)/(RawDataStaged!$A$2:$A$523=$A7),COLUMN(D6))),"")</f>
        <v/>
      </c>
      <c r="F7" s="1" t="str">
        <f>IFERROR(INDEX(RawDataStaged!$E$2:$E$523,_xlfn.AGGREGATE(15,6,ROW($1:$833)/(RawDataStaged!$A$2:$A$523=$A7),COLUMN(E6))),"")</f>
        <v/>
      </c>
      <c r="G7" s="1" t="str">
        <f>IFERROR(INDEX(RawDataStaged!$E$2:$E$523,_xlfn.AGGREGATE(15,6,ROW($1:$833)/(RawDataStaged!$A$2:$A$523=$A7),COLUMN(F6))),"")</f>
        <v/>
      </c>
      <c r="H7" t="str">
        <f>VLOOKUP(Table2[[#This Row],[Product ID]],Table1[],2,FALSE)</f>
        <v>approved</v>
      </c>
    </row>
    <row r="8" spans="1:8">
      <c r="A8" s="1">
        <f>IFERROR(INDEX(RawDataStaged!$A$2:$A$523,MATCH(0,INDEX(COUNTIF(A$1:$A7,RawDataStaged!$A$2:$A$523&amp;""),),0)),"")</f>
        <v>128</v>
      </c>
      <c r="B8" s="1" t="str">
        <f>IFERROR(INDEX(RawDataStaged!$E$2:$E$523,_xlfn.AGGREGATE(15,6,ROW($1:$833)/(RawDataStaged!$A$2:$A$523=$A8),COLUMN(A7))),"")</f>
        <v>woman-opt-pol</v>
      </c>
      <c r="C8" s="1" t="str">
        <f>IFERROR(INDEX(RawDataStaged!$E$2:$E$523,_xlfn.AGGREGATE(15,6,ROW($1:$833)/(RawDataStaged!$A$2:$A$523=$A8),COLUMN(B7))),"")</f>
        <v/>
      </c>
      <c r="D8" s="1" t="str">
        <f>IFERROR(INDEX(RawDataStaged!$E$2:$E$523,_xlfn.AGGREGATE(15,6,ROW($1:$833)/(RawDataStaged!$A$2:$A$523=$A8),COLUMN(C7))),"")</f>
        <v/>
      </c>
      <c r="E8" s="1" t="str">
        <f>IFERROR(INDEX(RawDataStaged!$E$2:$E$523,_xlfn.AGGREGATE(15,6,ROW($1:$833)/(RawDataStaged!$A$2:$A$523=$A8),COLUMN(D7))),"")</f>
        <v/>
      </c>
      <c r="F8" s="1" t="str">
        <f>IFERROR(INDEX(RawDataStaged!$E$2:$E$523,_xlfn.AGGREGATE(15,6,ROW($1:$833)/(RawDataStaged!$A$2:$A$523=$A8),COLUMN(E7))),"")</f>
        <v/>
      </c>
      <c r="G8" s="1" t="str">
        <f>IFERROR(INDEX(RawDataStaged!$E$2:$E$523,_xlfn.AGGREGATE(15,6,ROW($1:$833)/(RawDataStaged!$A$2:$A$523=$A8),COLUMN(F7))),"")</f>
        <v/>
      </c>
      <c r="H8" t="str">
        <f>VLOOKUP(Table2[[#This Row],[Product ID]],Table1[],2,FALSE)</f>
        <v>approved</v>
      </c>
    </row>
    <row r="9" spans="1:8">
      <c r="A9" s="1">
        <f>IFERROR(INDEX(RawDataStaged!$A$2:$A$523,MATCH(0,INDEX(COUNTIF(A$1:$A8,RawDataStaged!$A$2:$A$523&amp;""),),0)),"")</f>
        <v>129</v>
      </c>
      <c r="B9" s="1" t="str">
        <f>IFERROR(INDEX(RawDataStaged!$E$2:$E$523,_xlfn.AGGREGATE(15,6,ROW($1:$833)/(RawDataStaged!$A$2:$A$523=$A9),COLUMN(A8))),"")</f>
        <v>woman-opt-pol</v>
      </c>
      <c r="C9" s="1" t="str">
        <f>IFERROR(INDEX(RawDataStaged!$E$2:$E$523,_xlfn.AGGREGATE(15,6,ROW($1:$833)/(RawDataStaged!$A$2:$A$523=$A9),COLUMN(B8))),"")</f>
        <v>man-opt-pol</v>
      </c>
      <c r="D9" s="1" t="str">
        <f>IFERROR(INDEX(RawDataStaged!$E$2:$E$523,_xlfn.AGGREGATE(15,6,ROW($1:$833)/(RawDataStaged!$A$2:$A$523=$A9),COLUMN(C8))),"")</f>
        <v>fashion</v>
      </c>
      <c r="E9" s="1" t="str">
        <f>IFERROR(INDEX(RawDataStaged!$E$2:$E$523,_xlfn.AGGREGATE(15,6,ROW($1:$833)/(RawDataStaged!$A$2:$A$523=$A9),COLUMN(D8))),"")</f>
        <v/>
      </c>
      <c r="F9" s="1" t="str">
        <f>IFERROR(INDEX(RawDataStaged!$E$2:$E$523,_xlfn.AGGREGATE(15,6,ROW($1:$833)/(RawDataStaged!$A$2:$A$523=$A9),COLUMN(E8))),"")</f>
        <v/>
      </c>
      <c r="G9" s="1" t="str">
        <f>IFERROR(INDEX(RawDataStaged!$E$2:$E$523,_xlfn.AGGREGATE(15,6,ROW($1:$833)/(RawDataStaged!$A$2:$A$523=$A9),COLUMN(F8))),"")</f>
        <v/>
      </c>
      <c r="H9" t="str">
        <f>VLOOKUP(Table2[[#This Row],[Product ID]],Table1[],2,FALSE)</f>
        <v>approved</v>
      </c>
    </row>
    <row r="10" spans="1:8">
      <c r="A10" s="1">
        <f>IFERROR(INDEX(RawDataStaged!$A$2:$A$523,MATCH(0,INDEX(COUNTIF(A$1:$A9,RawDataStaged!$A$2:$A$523&amp;""),),0)),"")</f>
        <v>130</v>
      </c>
      <c r="B10" s="1" t="str">
        <f>IFERROR(INDEX(RawDataStaged!$E$2:$E$523,_xlfn.AGGREGATE(15,6,ROW($1:$833)/(RawDataStaged!$A$2:$A$523=$A10),COLUMN(A9))),"")</f>
        <v>man-opt-pol</v>
      </c>
      <c r="C10" s="1" t="str">
        <f>IFERROR(INDEX(RawDataStaged!$E$2:$E$523,_xlfn.AGGREGATE(15,6,ROW($1:$833)/(RawDataStaged!$A$2:$A$523=$A10),COLUMN(B9))),"")</f>
        <v>woman-opt-pol</v>
      </c>
      <c r="D10" s="1" t="str">
        <f>IFERROR(INDEX(RawDataStaged!$E$2:$E$523,_xlfn.AGGREGATE(15,6,ROW($1:$833)/(RawDataStaged!$A$2:$A$523=$A10),COLUMN(C9))),"")</f>
        <v>woman-opt-pol</v>
      </c>
      <c r="E10" s="1" t="str">
        <f>IFERROR(INDEX(RawDataStaged!$E$2:$E$523,_xlfn.AGGREGATE(15,6,ROW($1:$833)/(RawDataStaged!$A$2:$A$523=$A10),COLUMN(D9))),"")</f>
        <v/>
      </c>
      <c r="F10" s="1" t="str">
        <f>IFERROR(INDEX(RawDataStaged!$E$2:$E$523,_xlfn.AGGREGATE(15,6,ROW($1:$833)/(RawDataStaged!$A$2:$A$523=$A10),COLUMN(E9))),"")</f>
        <v/>
      </c>
      <c r="G10" s="1" t="str">
        <f>IFERROR(INDEX(RawDataStaged!$E$2:$E$523,_xlfn.AGGREGATE(15,6,ROW($1:$833)/(RawDataStaged!$A$2:$A$523=$A10),COLUMN(F9))),"")</f>
        <v/>
      </c>
      <c r="H10" t="str">
        <f>VLOOKUP(Table2[[#This Row],[Product ID]],Table1[],2,FALSE)</f>
        <v>approved</v>
      </c>
    </row>
    <row r="11" spans="1:8">
      <c r="A11" s="1"/>
      <c r="B11" s="1"/>
      <c r="C11" s="1"/>
      <c r="D11" s="1"/>
      <c r="E11" s="1"/>
      <c r="F11" s="1"/>
      <c r="G11" s="1"/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102E-C9A1-4FCD-A53D-1FC1BFFD39FE}">
  <dimension ref="A1:E18"/>
  <sheetViews>
    <sheetView topLeftCell="A4" workbookViewId="0">
      <selection sqref="A1:E10"/>
    </sheetView>
  </sheetViews>
  <sheetFormatPr defaultRowHeight="14.4"/>
  <cols>
    <col min="1" max="1" width="14.33203125" bestFit="1" customWidth="1"/>
    <col min="2" max="2" width="8.6640625" bestFit="1" customWidth="1"/>
    <col min="3" max="3" width="11.21875" bestFit="1" customWidth="1"/>
    <col min="4" max="4" width="15" bestFit="1" customWidth="1"/>
    <col min="5" max="5" width="17.88671875" bestFit="1" customWidth="1"/>
  </cols>
  <sheetData>
    <row r="1" spans="1:5" ht="15" thickBot="1">
      <c r="A1" s="9" t="s">
        <v>5</v>
      </c>
      <c r="B1" s="10" t="s">
        <v>0</v>
      </c>
      <c r="C1" s="10" t="s">
        <v>1</v>
      </c>
      <c r="D1" s="10" t="s">
        <v>2</v>
      </c>
      <c r="E1" s="11" t="s">
        <v>6</v>
      </c>
    </row>
    <row r="2" spans="1:5" ht="15" thickBot="1">
      <c r="A2" s="7">
        <v>122</v>
      </c>
      <c r="B2" s="6" t="s">
        <v>3</v>
      </c>
      <c r="C2" s="6" t="s">
        <v>4</v>
      </c>
      <c r="D2" s="6" t="s">
        <v>10</v>
      </c>
      <c r="E2" s="6" t="s">
        <v>12</v>
      </c>
    </row>
    <row r="3" spans="1:5" ht="15" thickBot="1">
      <c r="A3" s="19">
        <v>123</v>
      </c>
      <c r="B3" s="19" t="s">
        <v>3</v>
      </c>
      <c r="C3" s="19" t="s">
        <v>4</v>
      </c>
      <c r="D3" s="19" t="s">
        <v>10</v>
      </c>
      <c r="E3" s="19" t="s">
        <v>11</v>
      </c>
    </row>
    <row r="4" spans="1:5" ht="15" thickBot="1">
      <c r="A4" s="6">
        <v>123</v>
      </c>
      <c r="B4" s="6" t="s">
        <v>3</v>
      </c>
      <c r="C4" s="6" t="s">
        <v>4</v>
      </c>
      <c r="D4" s="6" t="s">
        <v>10</v>
      </c>
      <c r="E4" s="6" t="s">
        <v>12</v>
      </c>
    </row>
    <row r="5" spans="1:5" ht="15" thickBot="1">
      <c r="A5" s="6">
        <v>124</v>
      </c>
      <c r="B5" s="19" t="s">
        <v>3</v>
      </c>
      <c r="C5" s="19" t="s">
        <v>4</v>
      </c>
      <c r="D5" s="19" t="s">
        <v>10</v>
      </c>
      <c r="E5" s="19" t="s">
        <v>12</v>
      </c>
    </row>
    <row r="6" spans="1:5" ht="15" thickBot="1">
      <c r="A6" s="19">
        <v>125</v>
      </c>
      <c r="B6" s="20" t="s">
        <v>3</v>
      </c>
      <c r="C6" s="20" t="s">
        <v>4</v>
      </c>
      <c r="D6" s="20" t="s">
        <v>10</v>
      </c>
      <c r="E6" s="20" t="s">
        <v>12</v>
      </c>
    </row>
    <row r="7" spans="1:5" ht="15" thickBot="1">
      <c r="A7" s="19">
        <v>126</v>
      </c>
      <c r="B7" s="19" t="s">
        <v>3</v>
      </c>
      <c r="C7" s="19" t="s">
        <v>4</v>
      </c>
      <c r="D7" s="19" t="s">
        <v>10</v>
      </c>
      <c r="E7" s="19" t="s">
        <v>11</v>
      </c>
    </row>
    <row r="8" spans="1:5" ht="15" thickBot="1">
      <c r="A8" s="6">
        <v>127</v>
      </c>
      <c r="B8" s="6" t="s">
        <v>3</v>
      </c>
      <c r="C8" s="6" t="s">
        <v>4</v>
      </c>
      <c r="D8" s="6" t="s">
        <v>10</v>
      </c>
      <c r="E8" s="6" t="s">
        <v>11</v>
      </c>
    </row>
    <row r="9" spans="1:5" ht="15" thickBot="1">
      <c r="A9" s="7">
        <v>128</v>
      </c>
      <c r="B9" s="7" t="s">
        <v>3</v>
      </c>
      <c r="C9" s="7" t="s">
        <v>4</v>
      </c>
      <c r="D9" s="7" t="s">
        <v>10</v>
      </c>
      <c r="E9" s="7" t="s">
        <v>11</v>
      </c>
    </row>
    <row r="10" spans="1:5" ht="15" thickBot="1">
      <c r="A10" s="20">
        <v>129</v>
      </c>
      <c r="B10" s="20" t="s">
        <v>3</v>
      </c>
      <c r="C10" s="20" t="s">
        <v>4</v>
      </c>
      <c r="D10" s="20" t="s">
        <v>10</v>
      </c>
      <c r="E10" s="20" t="s">
        <v>11</v>
      </c>
    </row>
    <row r="11" spans="1:5" ht="15" thickBot="1">
      <c r="A11" s="7">
        <v>130</v>
      </c>
      <c r="B11" s="7" t="s">
        <v>3</v>
      </c>
      <c r="C11" s="7" t="s">
        <v>4</v>
      </c>
      <c r="D11" s="7" t="s">
        <v>10</v>
      </c>
      <c r="E11" s="7" t="s">
        <v>11</v>
      </c>
    </row>
    <row r="12" spans="1:5" ht="15" thickBot="1">
      <c r="A12" s="20">
        <v>121</v>
      </c>
      <c r="B12" s="20" t="s">
        <v>3</v>
      </c>
      <c r="C12" s="20" t="s">
        <v>4</v>
      </c>
      <c r="D12" s="20" t="s">
        <v>10</v>
      </c>
      <c r="E12" s="20" t="s">
        <v>12</v>
      </c>
    </row>
    <row r="13" spans="1:5" ht="15" thickBot="1">
      <c r="A13" s="19">
        <v>129</v>
      </c>
      <c r="B13" s="19" t="s">
        <v>3</v>
      </c>
      <c r="C13" s="19" t="s">
        <v>4</v>
      </c>
      <c r="D13" s="19" t="s">
        <v>10</v>
      </c>
      <c r="E13" s="19" t="s">
        <v>12</v>
      </c>
    </row>
    <row r="14" spans="1:5" ht="15" thickBot="1">
      <c r="A14" s="12">
        <v>123</v>
      </c>
      <c r="B14" s="12" t="s">
        <v>3</v>
      </c>
      <c r="C14" s="19" t="s">
        <v>4</v>
      </c>
      <c r="D14" s="12" t="s">
        <v>10</v>
      </c>
      <c r="E14" s="12" t="s">
        <v>21</v>
      </c>
    </row>
    <row r="15" spans="1:5" ht="15" thickBot="1">
      <c r="A15" s="12">
        <v>123</v>
      </c>
      <c r="B15" s="12" t="s">
        <v>3</v>
      </c>
      <c r="C15" s="19" t="s">
        <v>4</v>
      </c>
      <c r="D15" s="12" t="s">
        <v>10</v>
      </c>
      <c r="E15" s="12" t="s">
        <v>22</v>
      </c>
    </row>
    <row r="16" spans="1:5" ht="15" thickBot="1">
      <c r="A16" s="12">
        <v>124</v>
      </c>
      <c r="B16" s="12" t="s">
        <v>3</v>
      </c>
      <c r="C16" s="19" t="s">
        <v>4</v>
      </c>
      <c r="D16" s="12" t="s">
        <v>10</v>
      </c>
      <c r="E16" s="12" t="s">
        <v>11</v>
      </c>
    </row>
    <row r="17" spans="1:5" ht="15" thickBot="1">
      <c r="A17" s="12">
        <v>130</v>
      </c>
      <c r="B17" s="12" t="s">
        <v>3</v>
      </c>
      <c r="C17" s="19" t="s">
        <v>4</v>
      </c>
      <c r="D17" s="12" t="s">
        <v>10</v>
      </c>
      <c r="E17" s="19" t="s">
        <v>12</v>
      </c>
    </row>
    <row r="18" spans="1:5" ht="15" thickBot="1">
      <c r="A18" s="18">
        <v>123</v>
      </c>
      <c r="B18" s="12" t="s">
        <v>3</v>
      </c>
      <c r="C18" s="19" t="s">
        <v>4</v>
      </c>
      <c r="D18" s="12" t="s">
        <v>10</v>
      </c>
      <c r="E18" s="6" t="s">
        <v>23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934D-C6BB-4F29-9900-DE52D0803B1B}">
  <dimension ref="A1:K10"/>
  <sheetViews>
    <sheetView tabSelected="1" workbookViewId="0">
      <selection activeCell="K4" sqref="K4"/>
    </sheetView>
  </sheetViews>
  <sheetFormatPr defaultRowHeight="14.4"/>
  <cols>
    <col min="1" max="1" width="14.33203125" bestFit="1" customWidth="1"/>
    <col min="2" max="7" width="18.88671875" bestFit="1" customWidth="1"/>
    <col min="8" max="8" width="16.5546875" bestFit="1" customWidth="1"/>
    <col min="9" max="9" width="16.88671875" bestFit="1" customWidth="1"/>
    <col min="10" max="10" width="13" bestFit="1" customWidth="1"/>
    <col min="11" max="11" width="18.6640625" bestFit="1" customWidth="1"/>
  </cols>
  <sheetData>
    <row r="1" spans="1:11">
      <c r="A1" s="13" t="s">
        <v>5</v>
      </c>
      <c r="B1" s="13" t="s">
        <v>8</v>
      </c>
      <c r="C1" s="13" t="s">
        <v>7</v>
      </c>
      <c r="D1" s="13" t="s">
        <v>9</v>
      </c>
      <c r="E1" s="13" t="s">
        <v>13</v>
      </c>
      <c r="F1" s="13" t="s">
        <v>14</v>
      </c>
      <c r="G1" s="13" t="s">
        <v>15</v>
      </c>
      <c r="H1" s="13" t="s">
        <v>18</v>
      </c>
      <c r="I1" s="17" t="s">
        <v>17</v>
      </c>
      <c r="J1" s="17" t="s">
        <v>19</v>
      </c>
      <c r="K1" s="17" t="s">
        <v>20</v>
      </c>
    </row>
    <row r="2" spans="1:11">
      <c r="A2" s="14">
        <f>IFERROR(INDEX(RawDataOnline!$A$2:$A$523,MATCH(0,INDEX(COUNTIF(A$1:$A1,RawDataOnline!$A$2:$A$523&amp;""),),0)),"")</f>
        <v>122</v>
      </c>
      <c r="B2" s="14" t="str">
        <f>IFERROR(INDEX(RawDataOnline!$E$2:$E$523,_xlfn.AGGREGATE(15,6,ROW($1:$839)/(RawDataOnline!$A$2:$A$523=$A2),COLUMN(A1))),"")</f>
        <v>man-opt-pol</v>
      </c>
      <c r="C2" s="14" t="str">
        <f>IFERROR(INDEX(RawDataOnline!$E$2:$E$523,_xlfn.AGGREGATE(15,6,ROW($1:$839)/(RawDataOnline!$A$2:$A$523=$A2),COLUMN(B1))),"")</f>
        <v/>
      </c>
      <c r="D2" s="14" t="str">
        <f>IFERROR(INDEX(RawDataOnline!$E$2:$E$523,_xlfn.AGGREGATE(15,6,ROW($1:$839)/(RawDataOnline!$A$2:$A$523=$A2),COLUMN(C1))),"")</f>
        <v/>
      </c>
      <c r="E2" s="14" t="str">
        <f>IFERROR(INDEX(RawDataOnline!$E$2:$E$523,_xlfn.AGGREGATE(15,6,ROW($1:$839)/(RawDataOnline!$A$2:$A$523=$A2),COLUMN(D1))),"")</f>
        <v/>
      </c>
      <c r="F2" s="14" t="str">
        <f>IFERROR(INDEX(RawDataOnline!$E$2:$E$523,_xlfn.AGGREGATE(15,6,ROW($1:$839)/(RawDataOnline!$A$2:$A$523=$A2),COLUMN(E1))),"")</f>
        <v/>
      </c>
      <c r="G2" s="14" t="str">
        <f>IFERROR(INDEX(RawDataOnline!$E$2:$E$523,_xlfn.AGGREGATE(15,6,ROW($1:$839)/(RawDataOnline!$A$2:$A$523=$A2),COLUMN(F1))),"")</f>
        <v/>
      </c>
      <c r="H2" s="15" t="str">
        <f>VLOOKUP(RawDataOnline!$A2,RawDataOnline!$A$2:$E$18,2,FALSE)</f>
        <v>approved</v>
      </c>
      <c r="I2" s="16" t="str">
        <f>VLOOKUP(Table18[[#This Row],[Product ID]],Table2[],8,FALSE)</f>
        <v>approved</v>
      </c>
      <c r="J2" s="16">
        <f>IFERROR(MATCH(Table18[[#This Row],[Status Online]],Table18[[#This Row],[Status Staged]],0),"N")</f>
        <v>1</v>
      </c>
      <c r="K2" s="16"/>
    </row>
    <row r="3" spans="1:11">
      <c r="A3" s="14">
        <f>IFERROR(INDEX(RawDataOnline!$A$2:$A$523,MATCH(0,INDEX(COUNTIF(A$1:$A2,RawDataOnline!$A$2:$A$523&amp;""),),0)),"")</f>
        <v>123</v>
      </c>
      <c r="B3" s="14" t="str">
        <f>IFERROR(INDEX(RawDataOnline!$E$2:$E$523,_xlfn.AGGREGATE(15,6,ROW($1:$839)/(RawDataOnline!$A$2:$A$523=$A3),COLUMN(A2))),"")</f>
        <v>woman-opt-pol</v>
      </c>
      <c r="C3" s="14" t="str">
        <f>IFERROR(INDEX(RawDataOnline!$E$2:$E$523,_xlfn.AGGREGATE(15,6,ROW($1:$839)/(RawDataOnline!$A$2:$A$523=$A3),COLUMN(B2))),"")</f>
        <v>man-opt-pol</v>
      </c>
      <c r="D3" s="14" t="str">
        <f>IFERROR(INDEX(RawDataOnline!$E$2:$E$523,_xlfn.AGGREGATE(15,6,ROW($1:$839)/(RawDataOnline!$A$2:$A$523=$A3),COLUMN(C2))),"")</f>
        <v>vintage</v>
      </c>
      <c r="E3" s="14" t="str">
        <f>IFERROR(INDEX(RawDataOnline!$E$2:$E$523,_xlfn.AGGREGATE(15,6,ROW($1:$839)/(RawDataOnline!$A$2:$A$523=$A3),COLUMN(D2))),"")</f>
        <v>fashion</v>
      </c>
      <c r="F3" s="14" t="str">
        <f>IFERROR(INDEX(RawDataOnline!$E$2:$E$523,_xlfn.AGGREGATE(15,6,ROW($1:$839)/(RawDataOnline!$A$2:$A$523=$A3),COLUMN(E2))),"")</f>
        <v>young</v>
      </c>
      <c r="G3" s="14" t="str">
        <f>IFERROR(INDEX(RawDataOnline!$E$2:$E$523,_xlfn.AGGREGATE(15,6,ROW($1:$839)/(RawDataOnline!$A$2:$A$523=$A3),COLUMN(F2))),"")</f>
        <v/>
      </c>
      <c r="H3" s="15" t="str">
        <f>VLOOKUP(RawDataOnline!$A3,RawDataOnline!$A$2:$E$18,2,FALSE)</f>
        <v>approved</v>
      </c>
      <c r="I3" s="16" t="str">
        <f>VLOOKUP(Table18[[#This Row],[Product ID]],Table2[],8,FALSE)</f>
        <v>approved</v>
      </c>
      <c r="J3" s="16">
        <f>IFERROR(MATCH(Table18[[#This Row],[Status Online]],Table18[[#This Row],[Status Staged]],0),"N")</f>
        <v>1</v>
      </c>
      <c r="K3" s="16"/>
    </row>
    <row r="4" spans="1:11">
      <c r="A4" s="14">
        <f>IFERROR(INDEX(RawDataOnline!$A$2:$A$523,MATCH(0,INDEX(COUNTIF(A$1:$A3,RawDataOnline!$A$2:$A$523&amp;""),),0)),"")</f>
        <v>124</v>
      </c>
      <c r="B4" s="14" t="str">
        <f>IFERROR(INDEX(RawDataOnline!$E$2:$E$523,_xlfn.AGGREGATE(15,6,ROW($1:$839)/(RawDataOnline!$A$2:$A$523=$A4),COLUMN(A3))),"")</f>
        <v>man-opt-pol</v>
      </c>
      <c r="C4" s="14" t="str">
        <f>IFERROR(INDEX(RawDataOnline!$E$2:$E$523,_xlfn.AGGREGATE(15,6,ROW($1:$839)/(RawDataOnline!$A$2:$A$523=$A4),COLUMN(B3))),"")</f>
        <v>woman-opt-pol</v>
      </c>
      <c r="D4" s="14" t="str">
        <f>IFERROR(INDEX(RawDataOnline!$E$2:$E$523,_xlfn.AGGREGATE(15,6,ROW($1:$839)/(RawDataOnline!$A$2:$A$523=$A4),COLUMN(C3))),"")</f>
        <v/>
      </c>
      <c r="E4" s="14" t="str">
        <f>IFERROR(INDEX(RawDataOnline!$E$2:$E$523,_xlfn.AGGREGATE(15,6,ROW($1:$839)/(RawDataOnline!$A$2:$A$523=$A4),COLUMN(D3))),"")</f>
        <v/>
      </c>
      <c r="F4" s="14" t="str">
        <f>IFERROR(INDEX(RawDataOnline!$E$2:$E$523,_xlfn.AGGREGATE(15,6,ROW($1:$839)/(RawDataOnline!$A$2:$A$523=$A4),COLUMN(E3))),"")</f>
        <v/>
      </c>
      <c r="G4" s="14" t="str">
        <f>IFERROR(INDEX(RawDataOnline!$E$2:$E$523,_xlfn.AGGREGATE(15,6,ROW($1:$839)/(RawDataOnline!$A$2:$A$523=$A4),COLUMN(F3))),"")</f>
        <v/>
      </c>
      <c r="H4" s="15" t="str">
        <f>VLOOKUP(RawDataOnline!$A4,RawDataOnline!$A$2:$E$18,2,FALSE)</f>
        <v>approved</v>
      </c>
      <c r="I4" s="16" t="str">
        <f>VLOOKUP(Table18[[#This Row],[Product ID]],Table2[],8,FALSE)</f>
        <v>approved</v>
      </c>
      <c r="J4" s="16">
        <f>IFERROR(MATCH(Table18[[#This Row],[Status Online]],Table18[[#This Row],[Status Staged]],0),"N")</f>
        <v>1</v>
      </c>
      <c r="K4" s="16" t="s">
        <v>24</v>
      </c>
    </row>
    <row r="5" spans="1:11">
      <c r="A5" s="14">
        <f>IFERROR(INDEX(RawDataOnline!$A$2:$A$523,MATCH(0,INDEX(COUNTIF(A$1:$A4,RawDataOnline!$A$2:$A$523&amp;""),),0)),"")</f>
        <v>125</v>
      </c>
      <c r="B5" s="14" t="str">
        <f>IFERROR(INDEX(RawDataOnline!$E$2:$E$523,_xlfn.AGGREGATE(15,6,ROW($1:$839)/(RawDataOnline!$A$2:$A$523=$A5),COLUMN(A4))),"")</f>
        <v>man-opt-pol</v>
      </c>
      <c r="C5" s="14" t="str">
        <f>IFERROR(INDEX(RawDataOnline!$E$2:$E$523,_xlfn.AGGREGATE(15,6,ROW($1:$839)/(RawDataOnline!$A$2:$A$523=$A5),COLUMN(B4))),"")</f>
        <v/>
      </c>
      <c r="D5" s="14" t="str">
        <f>IFERROR(INDEX(RawDataOnline!$E$2:$E$523,_xlfn.AGGREGATE(15,6,ROW($1:$839)/(RawDataOnline!$A$2:$A$523=$A5),COLUMN(C4))),"")</f>
        <v/>
      </c>
      <c r="E5" s="14" t="str">
        <f>IFERROR(INDEX(RawDataOnline!$E$2:$E$523,_xlfn.AGGREGATE(15,6,ROW($1:$839)/(RawDataOnline!$A$2:$A$523=$A5),COLUMN(D4))),"")</f>
        <v/>
      </c>
      <c r="F5" s="14" t="str">
        <f>IFERROR(INDEX(RawDataOnline!$E$2:$E$523,_xlfn.AGGREGATE(15,6,ROW($1:$839)/(RawDataOnline!$A$2:$A$523=$A5),COLUMN(E4))),"")</f>
        <v/>
      </c>
      <c r="G5" s="14" t="str">
        <f>IFERROR(INDEX(RawDataOnline!$E$2:$E$523,_xlfn.AGGREGATE(15,6,ROW($1:$839)/(RawDataOnline!$A$2:$A$523=$A5),COLUMN(F4))),"")</f>
        <v/>
      </c>
      <c r="H5" s="15" t="str">
        <f>VLOOKUP(RawDataOnline!$A5,RawDataOnline!$A$2:$E$18,2,FALSE)</f>
        <v>approved</v>
      </c>
      <c r="I5" s="16" t="str">
        <f>VLOOKUP(Table18[[#This Row],[Product ID]],Table2[],8,FALSE)</f>
        <v>approved</v>
      </c>
      <c r="J5" s="16">
        <f>IFERROR(MATCH(Table18[[#This Row],[Status Online]],Table18[[#This Row],[Status Staged]],0),"N")</f>
        <v>1</v>
      </c>
      <c r="K5" s="16"/>
    </row>
    <row r="6" spans="1:11">
      <c r="A6" s="14">
        <f>IFERROR(INDEX(RawDataOnline!$A$2:$A$523,MATCH(0,INDEX(COUNTIF(A$1:$A5,RawDataOnline!$A$2:$A$523&amp;""),),0)),"")</f>
        <v>126</v>
      </c>
      <c r="B6" s="14" t="str">
        <f>IFERROR(INDEX(RawDataOnline!$E$2:$E$523,_xlfn.AGGREGATE(15,6,ROW($1:$839)/(RawDataOnline!$A$2:$A$523=$A6),COLUMN(A5))),"")</f>
        <v>woman-opt-pol</v>
      </c>
      <c r="C6" s="14" t="str">
        <f>IFERROR(INDEX(RawDataOnline!$E$2:$E$523,_xlfn.AGGREGATE(15,6,ROW($1:$839)/(RawDataOnline!$A$2:$A$523=$A6),COLUMN(B5))),"")</f>
        <v/>
      </c>
      <c r="D6" s="14" t="str">
        <f>IFERROR(INDEX(RawDataOnline!$E$2:$E$523,_xlfn.AGGREGATE(15,6,ROW($1:$839)/(RawDataOnline!$A$2:$A$523=$A6),COLUMN(C5))),"")</f>
        <v/>
      </c>
      <c r="E6" s="14" t="str">
        <f>IFERROR(INDEX(RawDataOnline!$E$2:$E$523,_xlfn.AGGREGATE(15,6,ROW($1:$839)/(RawDataOnline!$A$2:$A$523=$A6),COLUMN(D5))),"")</f>
        <v/>
      </c>
      <c r="F6" s="14" t="str">
        <f>IFERROR(INDEX(RawDataOnline!$E$2:$E$523,_xlfn.AGGREGATE(15,6,ROW($1:$839)/(RawDataOnline!$A$2:$A$523=$A6),COLUMN(E5))),"")</f>
        <v/>
      </c>
      <c r="G6" s="14" t="str">
        <f>IFERROR(INDEX(RawDataOnline!$E$2:$E$523,_xlfn.AGGREGATE(15,6,ROW($1:$839)/(RawDataOnline!$A$2:$A$523=$A6),COLUMN(F5))),"")</f>
        <v/>
      </c>
      <c r="H6" s="15" t="str">
        <f>VLOOKUP(RawDataOnline!$A6,RawDataOnline!$A$2:$E$18,2,FALSE)</f>
        <v>approved</v>
      </c>
      <c r="I6" s="16" t="str">
        <f>VLOOKUP(Table18[[#This Row],[Product ID]],Table2[],8,FALSE)</f>
        <v>approved</v>
      </c>
      <c r="J6" s="16">
        <f>IFERROR(MATCH(Table18[[#This Row],[Status Online]],Table18[[#This Row],[Status Staged]],0),"N")</f>
        <v>1</v>
      </c>
      <c r="K6" s="16"/>
    </row>
    <row r="7" spans="1:11">
      <c r="A7" s="14">
        <f>IFERROR(INDEX(RawDataOnline!$A$2:$A$523,MATCH(0,INDEX(COUNTIF(A$1:$A6,RawDataOnline!$A$2:$A$523&amp;""),),0)),"")</f>
        <v>127</v>
      </c>
      <c r="B7" s="14" t="str">
        <f>IFERROR(INDEX(RawDataOnline!$E$2:$E$523,_xlfn.AGGREGATE(15,6,ROW($1:$839)/(RawDataOnline!$A$2:$A$523=$A7),COLUMN(A6))),"")</f>
        <v>woman-opt-pol</v>
      </c>
      <c r="C7" s="14" t="str">
        <f>IFERROR(INDEX(RawDataOnline!$E$2:$E$523,_xlfn.AGGREGATE(15,6,ROW($1:$839)/(RawDataOnline!$A$2:$A$523=$A7),COLUMN(B6))),"")</f>
        <v/>
      </c>
      <c r="D7" s="14" t="str">
        <f>IFERROR(INDEX(RawDataOnline!$E$2:$E$523,_xlfn.AGGREGATE(15,6,ROW($1:$839)/(RawDataOnline!$A$2:$A$523=$A7),COLUMN(C6))),"")</f>
        <v/>
      </c>
      <c r="E7" s="14" t="str">
        <f>IFERROR(INDEX(RawDataOnline!$E$2:$E$523,_xlfn.AGGREGATE(15,6,ROW($1:$839)/(RawDataOnline!$A$2:$A$523=$A7),COLUMN(D6))),"")</f>
        <v/>
      </c>
      <c r="F7" s="14" t="str">
        <f>IFERROR(INDEX(RawDataOnline!$E$2:$E$523,_xlfn.AGGREGATE(15,6,ROW($1:$839)/(RawDataOnline!$A$2:$A$523=$A7),COLUMN(E6))),"")</f>
        <v/>
      </c>
      <c r="G7" s="14" t="str">
        <f>IFERROR(INDEX(RawDataOnline!$E$2:$E$523,_xlfn.AGGREGATE(15,6,ROW($1:$839)/(RawDataOnline!$A$2:$A$523=$A7),COLUMN(F6))),"")</f>
        <v/>
      </c>
      <c r="H7" s="15" t="str">
        <f>VLOOKUP(RawDataOnline!$A7,RawDataOnline!$A$2:$E$18,2,FALSE)</f>
        <v>approved</v>
      </c>
      <c r="I7" s="16" t="str">
        <f>VLOOKUP(Table18[[#This Row],[Product ID]],Table2[],8,FALSE)</f>
        <v>approved</v>
      </c>
      <c r="J7" s="16">
        <f>IFERROR(MATCH(Table18[[#This Row],[Status Online]],Table18[[#This Row],[Status Staged]],0),"N")</f>
        <v>1</v>
      </c>
      <c r="K7" s="16"/>
    </row>
    <row r="8" spans="1:11">
      <c r="A8" s="14">
        <f>IFERROR(INDEX(RawDataOnline!$A$2:$A$523,MATCH(0,INDEX(COUNTIF(A$1:$A7,RawDataOnline!$A$2:$A$523&amp;""),),0)),"")</f>
        <v>128</v>
      </c>
      <c r="B8" s="14" t="str">
        <f>IFERROR(INDEX(RawDataOnline!$E$2:$E$523,_xlfn.AGGREGATE(15,6,ROW($1:$839)/(RawDataOnline!$A$2:$A$523=$A8),COLUMN(A7))),"")</f>
        <v>woman-opt-pol</v>
      </c>
      <c r="C8" s="14" t="str">
        <f>IFERROR(INDEX(RawDataOnline!$E$2:$E$523,_xlfn.AGGREGATE(15,6,ROW($1:$839)/(RawDataOnline!$A$2:$A$523=$A8),COLUMN(B7))),"")</f>
        <v/>
      </c>
      <c r="D8" s="14" t="str">
        <f>IFERROR(INDEX(RawDataOnline!$E$2:$E$523,_xlfn.AGGREGATE(15,6,ROW($1:$839)/(RawDataOnline!$A$2:$A$523=$A8),COLUMN(C7))),"")</f>
        <v/>
      </c>
      <c r="E8" s="14" t="str">
        <f>IFERROR(INDEX(RawDataOnline!$E$2:$E$523,_xlfn.AGGREGATE(15,6,ROW($1:$839)/(RawDataOnline!$A$2:$A$523=$A8),COLUMN(D7))),"")</f>
        <v/>
      </c>
      <c r="F8" s="14" t="str">
        <f>IFERROR(INDEX(RawDataOnline!$E$2:$E$523,_xlfn.AGGREGATE(15,6,ROW($1:$839)/(RawDataOnline!$A$2:$A$523=$A8),COLUMN(E7))),"")</f>
        <v/>
      </c>
      <c r="G8" s="14" t="str">
        <f>IFERROR(INDEX(RawDataOnline!$E$2:$E$523,_xlfn.AGGREGATE(15,6,ROW($1:$839)/(RawDataOnline!$A$2:$A$523=$A8),COLUMN(F7))),"")</f>
        <v/>
      </c>
      <c r="H8" s="15" t="str">
        <f>VLOOKUP(RawDataOnline!$A8,RawDataOnline!$A$2:$E$18,2,FALSE)</f>
        <v>approved</v>
      </c>
      <c r="I8" s="16" t="str">
        <f>VLOOKUP(Table18[[#This Row],[Product ID]],Table2[],8,FALSE)</f>
        <v>approved</v>
      </c>
      <c r="J8" s="16">
        <f>IFERROR(MATCH(Table18[[#This Row],[Status Online]],Table18[[#This Row],[Status Staged]],0),"N")</f>
        <v>1</v>
      </c>
      <c r="K8" s="16"/>
    </row>
    <row r="9" spans="1:11">
      <c r="A9" s="14">
        <f>IFERROR(INDEX(RawDataOnline!$A$2:$A$523,MATCH(0,INDEX(COUNTIF(A$1:$A8,RawDataOnline!$A$2:$A$523&amp;""),),0)),"")</f>
        <v>129</v>
      </c>
      <c r="B9" s="14" t="str">
        <f>IFERROR(INDEX(RawDataOnline!$E$2:$E$523,_xlfn.AGGREGATE(15,6,ROW($1:$839)/(RawDataOnline!$A$2:$A$523=$A9),COLUMN(A8))),"")</f>
        <v>woman-opt-pol</v>
      </c>
      <c r="C9" s="14" t="str">
        <f>IFERROR(INDEX(RawDataOnline!$E$2:$E$523,_xlfn.AGGREGATE(15,6,ROW($1:$839)/(RawDataOnline!$A$2:$A$523=$A9),COLUMN(B8))),"")</f>
        <v>man-opt-pol</v>
      </c>
      <c r="D9" s="14" t="str">
        <f>IFERROR(INDEX(RawDataOnline!$E$2:$E$523,_xlfn.AGGREGATE(15,6,ROW($1:$839)/(RawDataOnline!$A$2:$A$523=$A9),COLUMN(C8))),"")</f>
        <v/>
      </c>
      <c r="E9" s="14" t="str">
        <f>IFERROR(INDEX(RawDataOnline!$E$2:$E$523,_xlfn.AGGREGATE(15,6,ROW($1:$839)/(RawDataOnline!$A$2:$A$523=$A9),COLUMN(D8))),"")</f>
        <v/>
      </c>
      <c r="F9" s="14" t="str">
        <f>IFERROR(INDEX(RawDataOnline!$E$2:$E$523,_xlfn.AGGREGATE(15,6,ROW($1:$839)/(RawDataOnline!$A$2:$A$523=$A9),COLUMN(E8))),"")</f>
        <v/>
      </c>
      <c r="G9" s="14" t="str">
        <f>IFERROR(INDEX(RawDataOnline!$E$2:$E$523,_xlfn.AGGREGATE(15,6,ROW($1:$839)/(RawDataOnline!$A$2:$A$523=$A9),COLUMN(F8))),"")</f>
        <v/>
      </c>
      <c r="H9" s="15" t="str">
        <f>VLOOKUP(RawDataOnline!$A9,RawDataOnline!$A$2:$E$18,2,FALSE)</f>
        <v>approved</v>
      </c>
      <c r="I9" s="16" t="str">
        <f>VLOOKUP(Table18[[#This Row],[Product ID]],Table2[],8,FALSE)</f>
        <v>approved</v>
      </c>
      <c r="J9" s="16">
        <f>IFERROR(MATCH(Table18[[#This Row],[Status Online]],Table18[[#This Row],[Status Staged]],0),"N")</f>
        <v>1</v>
      </c>
      <c r="K9" s="16"/>
    </row>
    <row r="10" spans="1:11">
      <c r="A10" s="14">
        <f>IFERROR(INDEX(RawDataOnline!$A$2:$A$523,MATCH(0,INDEX(COUNTIF(A$1:$A9,RawDataOnline!$A$2:$A$523&amp;""),),0)),"")</f>
        <v>130</v>
      </c>
      <c r="B10" s="14" t="str">
        <f>IFERROR(INDEX(RawDataOnline!$E$2:$E$523,_xlfn.AGGREGATE(15,6,ROW($1:$839)/(RawDataOnline!$A$2:$A$523=$A10),COLUMN(A9))),"")</f>
        <v>woman-opt-pol</v>
      </c>
      <c r="C10" s="14" t="str">
        <f>IFERROR(INDEX(RawDataOnline!$E$2:$E$523,_xlfn.AGGREGATE(15,6,ROW($1:$839)/(RawDataOnline!$A$2:$A$523=$A10),COLUMN(B9))),"")</f>
        <v>man-opt-pol</v>
      </c>
      <c r="D10" s="14" t="str">
        <f>IFERROR(INDEX(RawDataOnline!$E$2:$E$523,_xlfn.AGGREGATE(15,6,ROW($1:$839)/(RawDataOnline!$A$2:$A$523=$A10),COLUMN(C9))),"")</f>
        <v/>
      </c>
      <c r="E10" s="14" t="str">
        <f>IFERROR(INDEX(RawDataOnline!$E$2:$E$523,_xlfn.AGGREGATE(15,6,ROW($1:$839)/(RawDataOnline!$A$2:$A$523=$A10),COLUMN(D9))),"")</f>
        <v/>
      </c>
      <c r="F10" s="14" t="str">
        <f>IFERROR(INDEX(RawDataOnline!$E$2:$E$523,_xlfn.AGGREGATE(15,6,ROW($1:$839)/(RawDataOnline!$A$2:$A$523=$A10),COLUMN(E9))),"")</f>
        <v/>
      </c>
      <c r="G10" s="14" t="str">
        <f>IFERROR(INDEX(RawDataOnline!$E$2:$E$523,_xlfn.AGGREGATE(15,6,ROW($1:$839)/(RawDataOnline!$A$2:$A$523=$A10),COLUMN(F9))),"")</f>
        <v/>
      </c>
      <c r="H10" s="15" t="str">
        <f>VLOOKUP(RawDataOnline!$A10,RawDataOnline!$A$2:$E$18,2,FALSE)</f>
        <v>approved</v>
      </c>
      <c r="I10" s="16" t="str">
        <f>VLOOKUP(Table18[[#This Row],[Product ID]],Table2[],8,FALSE)</f>
        <v>approved</v>
      </c>
      <c r="J10" s="16">
        <f>IFERROR(MATCH(Table18[[#This Row],[Status Online]],Table18[[#This Row],[Status Staged]],0),"N")</f>
        <v>1</v>
      </c>
      <c r="K10" s="16" t="s">
        <v>25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RawDataStaged</vt:lpstr>
      <vt:lpstr>CategoryStaged</vt:lpstr>
      <vt:lpstr>RawDataOnline</vt:lpstr>
      <vt:lpstr>CategoryOnline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Mallia, Andrea</dc:creator>
  <cp:lastModifiedBy>DiRocco, Simone</cp:lastModifiedBy>
  <dcterms:created xsi:type="dcterms:W3CDTF">2019-02-27T09:45:02Z</dcterms:created>
  <dcterms:modified xsi:type="dcterms:W3CDTF">2019-03-21T16:46:38Z</dcterms:modified>
</cp:coreProperties>
</file>